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ile01\home\mdaly\Documents\BEI Documents for Business Plan\"/>
    </mc:Choice>
  </mc:AlternateContent>
  <bookViews>
    <workbookView xWindow="0" yWindow="0" windowWidth="10275" windowHeight="8145" activeTab="2"/>
  </bookViews>
  <sheets>
    <sheet name="Questions" sheetId="8" r:id="rId1"/>
    <sheet name="profitloss" sheetId="4" r:id="rId2"/>
    <sheet name="balance_sheet" sheetId="5" r:id="rId3"/>
    <sheet name="cashflow" sheetId="6" r:id="rId4"/>
    <sheet name="break_even" sheetId="7" state="hidden" r:id="rId5"/>
  </sheets>
  <calcPr calcId="152511"/>
</workbook>
</file>

<file path=xl/calcChain.xml><?xml version="1.0" encoding="utf-8"?>
<calcChain xmlns="http://schemas.openxmlformats.org/spreadsheetml/2006/main">
  <c r="B29" i="4" l="1"/>
  <c r="B31" i="6" s="1"/>
  <c r="C30" i="5" l="1"/>
  <c r="B28" i="6"/>
  <c r="B27" i="6"/>
  <c r="B40" i="5"/>
  <c r="C40" i="5" s="1"/>
  <c r="B33" i="5"/>
  <c r="B27" i="5"/>
  <c r="C15" i="5"/>
  <c r="B14" i="5"/>
  <c r="B17" i="5" s="1"/>
  <c r="B9" i="5"/>
  <c r="C9" i="5" s="1"/>
  <c r="B8" i="5"/>
  <c r="B7" i="5"/>
  <c r="B6" i="5"/>
  <c r="B3" i="6" s="1"/>
  <c r="C21" i="5"/>
  <c r="B21" i="5"/>
  <c r="B22" i="4"/>
  <c r="B21" i="4"/>
  <c r="C21" i="4" s="1"/>
  <c r="D21" i="4" s="1"/>
  <c r="B20" i="4"/>
  <c r="B19" i="4"/>
  <c r="B18" i="4"/>
  <c r="B17" i="4"/>
  <c r="B16" i="4"/>
  <c r="B15" i="4"/>
  <c r="B14" i="4"/>
  <c r="B13" i="4"/>
  <c r="B12" i="4"/>
  <c r="B11" i="4"/>
  <c r="B9" i="4"/>
  <c r="C9" i="4" s="1"/>
  <c r="D9" i="4" s="1"/>
  <c r="D10" i="4" s="1"/>
  <c r="B4" i="4"/>
  <c r="C4" i="4" s="1"/>
  <c r="D4" i="4" s="1"/>
  <c r="B19" i="6" l="1"/>
  <c r="C16" i="4"/>
  <c r="D16" i="4" s="1"/>
  <c r="B17" i="6"/>
  <c r="C14" i="4"/>
  <c r="D14" i="4" s="1"/>
  <c r="B25" i="6"/>
  <c r="C22" i="4"/>
  <c r="D22" i="4" s="1"/>
  <c r="B15" i="6"/>
  <c r="C12" i="4"/>
  <c r="D12" i="4" s="1"/>
  <c r="B24" i="6"/>
  <c r="C20" i="4"/>
  <c r="D20" i="4" s="1"/>
  <c r="B16" i="6"/>
  <c r="C13" i="4"/>
  <c r="D13" i="4" s="1"/>
  <c r="B20" i="6"/>
  <c r="C17" i="4"/>
  <c r="D17" i="4" s="1"/>
  <c r="B21" i="6"/>
  <c r="C18" i="4"/>
  <c r="D18" i="4" s="1"/>
  <c r="B14" i="6"/>
  <c r="C11" i="4"/>
  <c r="D11" i="4" s="1"/>
  <c r="B18" i="6"/>
  <c r="C15" i="4"/>
  <c r="D15" i="4" s="1"/>
  <c r="B22" i="6"/>
  <c r="C19" i="4"/>
  <c r="D19" i="4" s="1"/>
  <c r="B10" i="4"/>
  <c r="C14" i="5"/>
  <c r="C17" i="5" s="1"/>
  <c r="B5" i="4"/>
  <c r="C5" i="4" s="1"/>
  <c r="B35" i="5"/>
  <c r="C33" i="5"/>
  <c r="C35" i="5" s="1"/>
  <c r="C37" i="5" s="1"/>
  <c r="B5" i="6"/>
  <c r="B6" i="6" s="1"/>
  <c r="B13" i="6"/>
  <c r="B11" i="5"/>
  <c r="B22" i="5" s="1"/>
  <c r="B23" i="4"/>
  <c r="D23" i="4" l="1"/>
  <c r="C10" i="4"/>
  <c r="C23" i="4" s="1"/>
  <c r="B6" i="4"/>
  <c r="B25" i="4" s="1"/>
  <c r="D5" i="4"/>
  <c r="D6" i="4" s="1"/>
  <c r="C6" i="4"/>
  <c r="B8" i="6"/>
  <c r="B9" i="6" s="1"/>
  <c r="B12" i="6"/>
  <c r="C8" i="5"/>
  <c r="D25" i="4" l="1"/>
  <c r="D26" i="4" s="1"/>
  <c r="D27" i="4" s="1"/>
  <c r="D30" i="4" s="1"/>
  <c r="C25" i="4"/>
  <c r="C26" i="4" s="1"/>
  <c r="C27" i="4" s="1"/>
  <c r="C30" i="4" s="1"/>
  <c r="B26" i="4"/>
  <c r="B23" i="6" l="1"/>
  <c r="B26" i="6" s="1"/>
  <c r="B32" i="6" s="1"/>
  <c r="B34" i="6" s="1"/>
  <c r="C6" i="5" s="1"/>
  <c r="C11" i="5" s="1"/>
  <c r="C22" i="5" s="1"/>
  <c r="B27" i="4"/>
  <c r="B30" i="4" s="1"/>
  <c r="B30" i="5"/>
  <c r="B37" i="5" s="1"/>
  <c r="B42" i="5" l="1"/>
  <c r="B43" i="5" s="1"/>
  <c r="B46" i="5" s="1"/>
  <c r="B47" i="5" s="1"/>
  <c r="C41" i="5"/>
  <c r="C42" i="5" s="1"/>
  <c r="C43" i="5" s="1"/>
  <c r="C46" i="5" s="1"/>
  <c r="C47" i="5" s="1"/>
</calcChain>
</file>

<file path=xl/sharedStrings.xml><?xml version="1.0" encoding="utf-8"?>
<sst xmlns="http://schemas.openxmlformats.org/spreadsheetml/2006/main" count="163" uniqueCount="140">
  <si>
    <t>Year 1</t>
  </si>
  <si>
    <t>Year 2</t>
  </si>
  <si>
    <t>Year 3</t>
  </si>
  <si>
    <t>Sales</t>
  </si>
  <si>
    <t>GROSS PROFIT</t>
  </si>
  <si>
    <t>OPERATING EXPENSES</t>
  </si>
  <si>
    <t>Outside Services</t>
  </si>
  <si>
    <t>Repairs &amp; Maintenance</t>
  </si>
  <si>
    <t>Advertising</t>
  </si>
  <si>
    <t>Rent</t>
  </si>
  <si>
    <t>Telephone</t>
  </si>
  <si>
    <t>Utilities</t>
  </si>
  <si>
    <t>Insurance</t>
  </si>
  <si>
    <t>Interest</t>
  </si>
  <si>
    <t>Depreciation</t>
  </si>
  <si>
    <t>Other expenses</t>
  </si>
  <si>
    <t>TOTAL EXPENSES</t>
  </si>
  <si>
    <t>NET PROFIT (before taxes)</t>
  </si>
  <si>
    <t>NET PROFIT (after tax)</t>
  </si>
  <si>
    <t>Owner Draw/Dividends</t>
  </si>
  <si>
    <t>CURRENT ASSETS</t>
  </si>
  <si>
    <t>Cash in bank</t>
  </si>
  <si>
    <t>Accounts Receivable</t>
  </si>
  <si>
    <t>Inventory</t>
  </si>
  <si>
    <t>Deposits</t>
  </si>
  <si>
    <t>Other current Assets</t>
  </si>
  <si>
    <t>TOTAL CURRENT ASSETS</t>
  </si>
  <si>
    <t>FIXED ASSETS</t>
  </si>
  <si>
    <t>Machinery &amp; Equipment</t>
  </si>
  <si>
    <t>Other fixed assets</t>
  </si>
  <si>
    <t>OTHER ASSETS</t>
  </si>
  <si>
    <t>Other</t>
  </si>
  <si>
    <t>TOTAL OTHER ASSETS</t>
  </si>
  <si>
    <t>TOTAL ASSETS</t>
  </si>
  <si>
    <t>CURRENT LIABILITIES</t>
  </si>
  <si>
    <t>Accounts Payable</t>
  </si>
  <si>
    <t>Interest Payable</t>
  </si>
  <si>
    <t>Taxes Payable</t>
  </si>
  <si>
    <t>TOTAL CURRENT LIABILITIES</t>
  </si>
  <si>
    <t>LONG TERM DEBT</t>
  </si>
  <si>
    <t>Bank loans payable</t>
  </si>
  <si>
    <t>Other long-term debt</t>
  </si>
  <si>
    <t>TOTAL LONG-TERM DEBT</t>
  </si>
  <si>
    <t>TOTAL LIABILITIES</t>
  </si>
  <si>
    <t>Retained Earnings</t>
  </si>
  <si>
    <t>TOTAL OWNERS EQUITY</t>
  </si>
  <si>
    <t>TOTAL LIABILITIES &amp; EQUITY</t>
  </si>
  <si>
    <t>Cash on hand</t>
  </si>
  <si>
    <t>CASH RECEIPTS</t>
  </si>
  <si>
    <t>Cash Sales</t>
  </si>
  <si>
    <t>Loan/Cash Injection</t>
  </si>
  <si>
    <t>TOTAL CASH RECEIPTS</t>
  </si>
  <si>
    <t>CASH PAID OUT</t>
  </si>
  <si>
    <t>Purchases</t>
  </si>
  <si>
    <t>Supplies</t>
  </si>
  <si>
    <t>SUBTOTAL</t>
  </si>
  <si>
    <t>Loan principal payment</t>
  </si>
  <si>
    <t>Other startup costs</t>
  </si>
  <si>
    <t>TOTAL CASH PAID OUT</t>
  </si>
  <si>
    <t>CASH POSITION</t>
  </si>
  <si>
    <t>DIRECT COSTS</t>
  </si>
  <si>
    <t>Fixed Costs ($)</t>
  </si>
  <si>
    <t>Variable Costs (%)</t>
  </si>
  <si>
    <t>Cost of Goods Sold</t>
  </si>
  <si>
    <t>INDIRECT COSTS</t>
  </si>
  <si>
    <t>Salaries</t>
  </si>
  <si>
    <t>Taxes</t>
  </si>
  <si>
    <t>Other Costs</t>
  </si>
  <si>
    <t>TOTAL DIRECT COSTS</t>
  </si>
  <si>
    <t>TOTAL INDIRECT COSTS</t>
  </si>
  <si>
    <t>BREAKEVEN SALES LEVEL:</t>
  </si>
  <si>
    <t>Instructions:  Put your answers to the questions in the yellow cells</t>
  </si>
  <si>
    <t xml:space="preserve">Will you be using any outside services (i.e. lawyers, accountants, </t>
  </si>
  <si>
    <t>consultants, etc.)?  If so, how much will you pay them?</t>
  </si>
  <si>
    <t>How much do you expect to spend on office supplies?</t>
  </si>
  <si>
    <t>If you are renting space, how much will you be paying in rent?</t>
  </si>
  <si>
    <t>How much will you be paying for utilities (electric, gas, etc.)?</t>
  </si>
  <si>
    <t>How much will your phone and internet bill be (mobile and office combined)?</t>
  </si>
  <si>
    <t>Travel</t>
  </si>
  <si>
    <t>How much will your travel expense be (remember to include mileage as well</t>
  </si>
  <si>
    <t>as air fare and hotels)?</t>
  </si>
  <si>
    <t>Have you taken out a loan for your business?  If so, what is the remaining balance?</t>
  </si>
  <si>
    <t>If you are expecting any other expenses, including an estimate for miscellaneous</t>
  </si>
  <si>
    <t>items such as postage, please list the amount.</t>
  </si>
  <si>
    <t>How much cash do you have in your business bank account?</t>
  </si>
  <si>
    <t>Do you expect to take any cash out of the business this year?  If so, list the amount.</t>
  </si>
  <si>
    <t>If you are starting a service business, you won't have any inventory.  But if your</t>
  </si>
  <si>
    <t>Did you pay any deposits for rent or utilities?  If so, how much?</t>
  </si>
  <si>
    <t xml:space="preserve">Have you purchased an automobile,  equipment, or furniture  to use for the business?   </t>
  </si>
  <si>
    <t>Will you be billing your customers as well as taking cash payments?  If so, list (in whole</t>
  </si>
  <si>
    <t>numbers) the percentage of those credit customers.</t>
  </si>
  <si>
    <t>Beginning of year</t>
  </si>
  <si>
    <t>End of Year</t>
  </si>
  <si>
    <t>How much did you invest in this business when you first started?</t>
  </si>
  <si>
    <t>Owner's Equity</t>
  </si>
  <si>
    <t>EQUITY</t>
  </si>
  <si>
    <t xml:space="preserve">  Less:  Accumulated Depreciation</t>
  </si>
  <si>
    <t>TOTAL FIXED ASSETS</t>
  </si>
  <si>
    <t>LIABILITIES AND EQUITY</t>
  </si>
  <si>
    <t>ASSETS</t>
  </si>
  <si>
    <t>BALANCE SHEET</t>
  </si>
  <si>
    <t>PROFIT AND LOSS STATEMENT</t>
  </si>
  <si>
    <t>CASH FLOW STATEMENT</t>
  </si>
  <si>
    <t>BREAK EVEN ANALYSIS</t>
  </si>
  <si>
    <t>Do any customers owe you money now?  If so, how much?</t>
  </si>
  <si>
    <t>What is the annual depreciation on your current and new assets?</t>
  </si>
  <si>
    <t xml:space="preserve">Taxes </t>
  </si>
  <si>
    <t>Owner's withdrawal</t>
  </si>
  <si>
    <t>Balance sheet in or out of balance?</t>
  </si>
  <si>
    <t>Collections from Credit Accounts</t>
  </si>
  <si>
    <t>List (in whole numbers) the percentage you expect to grow your sales from year one to year two.</t>
  </si>
  <si>
    <t>List (in whole numbers) the percentage you expect to grow your sales from year two to year three.</t>
  </si>
  <si>
    <t>Please use yearly numbers.</t>
  </si>
  <si>
    <t>What do you expect your sales to be in the first year?</t>
  </si>
  <si>
    <t>business is selling a product that you can hold, touch, and feel, how much inventory (in dollars) do you have right now?</t>
  </si>
  <si>
    <t>If your product is something you can hold, touch, and fell, how much money do you expect to make on every dollar you sell?</t>
  </si>
  <si>
    <t>How much do you expect to pay in salaries for your first year?</t>
  </si>
  <si>
    <t>for repairs, maintenance, and cleaning.</t>
  </si>
  <si>
    <t>Your office or facility will need to be maintained.  Please give an estimate of how much you'll pay in your first year</t>
  </si>
  <si>
    <t>You will need to advertise your business.  List how much you'll spend in your first year.  Don't forget to include brochures, flyers, etc.)</t>
  </si>
  <si>
    <t>What are your yearly principal payments on this loan?</t>
  </si>
  <si>
    <t>If so, what is their current value?</t>
  </si>
  <si>
    <t>How much do you expect to pay for any NEW equipment you need in your first year?</t>
  </si>
  <si>
    <t>If you have any bills that your business owes RIGHT NOW, please list the amount.</t>
  </si>
  <si>
    <t>TOTAL CASH AVAILABLE</t>
  </si>
  <si>
    <t xml:space="preserve">Salary </t>
  </si>
  <si>
    <t xml:space="preserve">Supplies </t>
  </si>
  <si>
    <t>Increase to Value of Business</t>
  </si>
  <si>
    <t>Equipment purchase</t>
  </si>
  <si>
    <t>Reserve</t>
  </si>
  <si>
    <t>IF you have borrowed money, how much will you pay in the interest for your first year?</t>
  </si>
  <si>
    <t>Payroll Taxes *</t>
  </si>
  <si>
    <t>Income Taxes **</t>
  </si>
  <si>
    <t>List (in whole numbers) the percentage you expect your expenses will increase from year one to year two.</t>
  </si>
  <si>
    <t>List (in whole numbers) the percentage you expect your expenses will increase from year two to year three.</t>
  </si>
  <si>
    <t>You will need insurance.  List how much you'll be paying for the year.</t>
  </si>
  <si>
    <t>If you are leasing equipment (copiers, fax machines, etc.), how much will you pay for these this year?</t>
  </si>
  <si>
    <t>** Assumes a 45% federal + state tax rate.  (You may change this if you feel it is too high or too low.)</t>
  </si>
  <si>
    <t>* Assumes an 11.95% tax rate.  (You may change this if you feel it is too high or too low.)</t>
  </si>
  <si>
    <t>Costs of Goods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</si>
</sst>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Rounded MT Bold"/>
      <family val="2"/>
    </font>
    <font>
      <sz val="12"/>
      <color theme="1"/>
      <name val="Arial Rounded MT Bold"/>
      <family val="2"/>
    </font>
    <font>
      <sz val="14"/>
      <color theme="1"/>
      <name val="Arial Rounded MT Bold"/>
      <family val="2"/>
    </font>
    <font>
      <sz val="9"/>
      <name val="Gill Sans MT"/>
      <family val="2"/>
    </font>
    <font>
      <b/>
      <sz val="9"/>
      <name val="Arial Rounded MT Bold"/>
      <family val="2"/>
    </font>
    <font>
      <sz val="9"/>
      <name val="Arial Rounded MT Bold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6" fontId="0" fillId="0" borderId="0" xfId="0" applyNumberFormat="1"/>
    <xf numFmtId="9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6" fontId="5" fillId="0" borderId="1" xfId="1" applyNumberFormat="1" applyFont="1" applyFill="1" applyBorder="1"/>
    <xf numFmtId="0" fontId="8" fillId="0" borderId="0" xfId="0" applyFont="1"/>
    <xf numFmtId="0" fontId="9" fillId="0" borderId="0" xfId="0" applyFont="1"/>
    <xf numFmtId="0" fontId="0" fillId="0" borderId="0" xfId="0" applyNumberFormat="1" applyAlignment="1">
      <alignment horizontal="right"/>
    </xf>
    <xf numFmtId="3" fontId="0" fillId="0" borderId="0" xfId="0" applyNumberFormat="1"/>
    <xf numFmtId="3" fontId="0" fillId="2" borderId="1" xfId="0" applyNumberFormat="1" applyFill="1" applyBorder="1"/>
    <xf numFmtId="3" fontId="0" fillId="0" borderId="0" xfId="0" applyNumberFormat="1" applyFill="1"/>
    <xf numFmtId="3" fontId="0" fillId="0" borderId="0" xfId="0" applyNumberFormat="1" applyFill="1" applyBorder="1"/>
    <xf numFmtId="0" fontId="0" fillId="0" borderId="0" xfId="0" applyFont="1"/>
    <xf numFmtId="0" fontId="6" fillId="0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1"/>
  <sheetViews>
    <sheetView showGridLines="0" workbookViewId="0">
      <selection activeCell="B1" sqref="B1"/>
    </sheetView>
  </sheetViews>
  <sheetFormatPr defaultRowHeight="15" x14ac:dyDescent="0.25"/>
  <cols>
    <col min="1" max="1" width="122" bestFit="1" customWidth="1"/>
    <col min="2" max="2" width="16" style="13" customWidth="1"/>
  </cols>
  <sheetData>
    <row r="1" spans="1:2" ht="18.75" x14ac:dyDescent="0.3">
      <c r="A1" s="10" t="s">
        <v>71</v>
      </c>
    </row>
    <row r="2" spans="1:2" ht="18.75" x14ac:dyDescent="0.3">
      <c r="A2" s="10" t="s">
        <v>112</v>
      </c>
    </row>
    <row r="4" spans="1:2" x14ac:dyDescent="0.25">
      <c r="A4" t="s">
        <v>93</v>
      </c>
      <c r="B4" s="14"/>
    </row>
    <row r="6" spans="1:2" x14ac:dyDescent="0.25">
      <c r="A6" t="s">
        <v>113</v>
      </c>
      <c r="B6" s="14"/>
    </row>
    <row r="7" spans="1:2" x14ac:dyDescent="0.25">
      <c r="B7" s="16"/>
    </row>
    <row r="8" spans="1:2" x14ac:dyDescent="0.25">
      <c r="A8" t="s">
        <v>86</v>
      </c>
      <c r="B8" s="16"/>
    </row>
    <row r="9" spans="1:2" x14ac:dyDescent="0.25">
      <c r="A9" t="s">
        <v>114</v>
      </c>
      <c r="B9" s="14"/>
    </row>
    <row r="10" spans="1:2" x14ac:dyDescent="0.25">
      <c r="B10" s="16"/>
    </row>
    <row r="11" spans="1:2" x14ac:dyDescent="0.25">
      <c r="A11" t="s">
        <v>115</v>
      </c>
      <c r="B11" s="14"/>
    </row>
    <row r="12" spans="1:2" x14ac:dyDescent="0.25">
      <c r="B12" s="16"/>
    </row>
    <row r="13" spans="1:2" x14ac:dyDescent="0.25">
      <c r="A13" t="s">
        <v>116</v>
      </c>
      <c r="B13" s="14"/>
    </row>
    <row r="15" spans="1:2" x14ac:dyDescent="0.25">
      <c r="A15" t="s">
        <v>72</v>
      </c>
    </row>
    <row r="16" spans="1:2" x14ac:dyDescent="0.25">
      <c r="A16" t="s">
        <v>73</v>
      </c>
      <c r="B16" s="14"/>
    </row>
    <row r="18" spans="1:2" x14ac:dyDescent="0.25">
      <c r="A18" t="s">
        <v>75</v>
      </c>
      <c r="B18" s="14"/>
    </row>
    <row r="20" spans="1:2" x14ac:dyDescent="0.25">
      <c r="A20" t="s">
        <v>74</v>
      </c>
      <c r="B20" s="14"/>
    </row>
    <row r="22" spans="1:2" x14ac:dyDescent="0.25">
      <c r="A22" t="s">
        <v>136</v>
      </c>
      <c r="B22" s="14"/>
    </row>
    <row r="24" spans="1:2" x14ac:dyDescent="0.25">
      <c r="A24" t="s">
        <v>76</v>
      </c>
      <c r="B24" s="14"/>
    </row>
    <row r="26" spans="1:2" x14ac:dyDescent="0.25">
      <c r="A26" t="s">
        <v>87</v>
      </c>
      <c r="B26" s="14"/>
    </row>
    <row r="28" spans="1:2" x14ac:dyDescent="0.25">
      <c r="A28" t="s">
        <v>77</v>
      </c>
      <c r="B28" s="14"/>
    </row>
    <row r="30" spans="1:2" x14ac:dyDescent="0.25">
      <c r="A30" t="s">
        <v>79</v>
      </c>
    </row>
    <row r="31" spans="1:2" x14ac:dyDescent="0.25">
      <c r="A31" t="s">
        <v>80</v>
      </c>
      <c r="B31" s="14"/>
    </row>
    <row r="33" spans="1:2" x14ac:dyDescent="0.25">
      <c r="A33" t="s">
        <v>135</v>
      </c>
      <c r="B33" s="14"/>
    </row>
    <row r="35" spans="1:2" x14ac:dyDescent="0.25">
      <c r="A35" t="s">
        <v>119</v>
      </c>
      <c r="B35" s="14"/>
    </row>
    <row r="37" spans="1:2" x14ac:dyDescent="0.25">
      <c r="A37" t="s">
        <v>118</v>
      </c>
    </row>
    <row r="38" spans="1:2" x14ac:dyDescent="0.25">
      <c r="A38" t="s">
        <v>117</v>
      </c>
      <c r="B38" s="14"/>
    </row>
    <row r="40" spans="1:2" x14ac:dyDescent="0.25">
      <c r="A40" t="s">
        <v>81</v>
      </c>
      <c r="B40" s="14"/>
    </row>
    <row r="41" spans="1:2" x14ac:dyDescent="0.25">
      <c r="A41" t="s">
        <v>130</v>
      </c>
      <c r="B41" s="14"/>
    </row>
    <row r="42" spans="1:2" x14ac:dyDescent="0.25">
      <c r="A42" t="s">
        <v>120</v>
      </c>
      <c r="B42" s="14"/>
    </row>
    <row r="44" spans="1:2" x14ac:dyDescent="0.25">
      <c r="A44" t="s">
        <v>88</v>
      </c>
    </row>
    <row r="45" spans="1:2" x14ac:dyDescent="0.25">
      <c r="A45" t="s">
        <v>121</v>
      </c>
      <c r="B45" s="14"/>
    </row>
    <row r="46" spans="1:2" x14ac:dyDescent="0.25">
      <c r="B46" s="16"/>
    </row>
    <row r="47" spans="1:2" x14ac:dyDescent="0.25">
      <c r="A47" t="s">
        <v>122</v>
      </c>
      <c r="B47" s="14"/>
    </row>
    <row r="48" spans="1:2" x14ac:dyDescent="0.25">
      <c r="B48" s="16"/>
    </row>
    <row r="49" spans="1:2" x14ac:dyDescent="0.25">
      <c r="A49" s="17" t="s">
        <v>105</v>
      </c>
      <c r="B49" s="14"/>
    </row>
    <row r="51" spans="1:2" x14ac:dyDescent="0.25">
      <c r="A51" t="s">
        <v>82</v>
      </c>
    </row>
    <row r="52" spans="1:2" x14ac:dyDescent="0.25">
      <c r="A52" t="s">
        <v>83</v>
      </c>
      <c r="B52" s="14"/>
    </row>
    <row r="54" spans="1:2" x14ac:dyDescent="0.25">
      <c r="A54" t="s">
        <v>84</v>
      </c>
      <c r="B54" s="14"/>
    </row>
    <row r="55" spans="1:2" x14ac:dyDescent="0.25">
      <c r="B55" s="15"/>
    </row>
    <row r="56" spans="1:2" x14ac:dyDescent="0.25">
      <c r="A56" t="s">
        <v>85</v>
      </c>
      <c r="B56" s="14"/>
    </row>
    <row r="58" spans="1:2" x14ac:dyDescent="0.25">
      <c r="A58" t="s">
        <v>123</v>
      </c>
      <c r="B58" s="14"/>
    </row>
    <row r="60" spans="1:2" x14ac:dyDescent="0.25">
      <c r="A60" t="s">
        <v>89</v>
      </c>
    </row>
    <row r="61" spans="1:2" x14ac:dyDescent="0.25">
      <c r="A61" t="s">
        <v>90</v>
      </c>
      <c r="B61" s="14"/>
    </row>
    <row r="63" spans="1:2" x14ac:dyDescent="0.25">
      <c r="A63" t="s">
        <v>104</v>
      </c>
      <c r="B63" s="14"/>
    </row>
    <row r="65" spans="1:2" x14ac:dyDescent="0.25">
      <c r="A65" t="s">
        <v>110</v>
      </c>
      <c r="B65" s="14"/>
    </row>
    <row r="67" spans="1:2" x14ac:dyDescent="0.25">
      <c r="A67" t="s">
        <v>111</v>
      </c>
      <c r="B67" s="14"/>
    </row>
    <row r="69" spans="1:2" x14ac:dyDescent="0.25">
      <c r="A69" s="17" t="s">
        <v>133</v>
      </c>
      <c r="B69" s="14"/>
    </row>
    <row r="70" spans="1:2" x14ac:dyDescent="0.25">
      <c r="A70" s="11"/>
    </row>
    <row r="71" spans="1:2" x14ac:dyDescent="0.25">
      <c r="A71" s="17" t="s">
        <v>134</v>
      </c>
      <c r="B71" s="14"/>
    </row>
  </sheetData>
  <pageMargins left="0.25" right="0.25" top="0.25" bottom="0.25" header="0.3" footer="0.3"/>
  <pageSetup scale="99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A6" sqref="A6"/>
    </sheetView>
  </sheetViews>
  <sheetFormatPr defaultRowHeight="15" x14ac:dyDescent="0.25"/>
  <cols>
    <col min="1" max="1" width="38.140625" style="4" customWidth="1"/>
    <col min="2" max="2" width="16.140625" customWidth="1"/>
    <col min="3" max="4" width="16.42578125" customWidth="1"/>
  </cols>
  <sheetData>
    <row r="1" spans="1:4" ht="18" x14ac:dyDescent="0.25">
      <c r="A1" s="6" t="s">
        <v>101</v>
      </c>
    </row>
    <row r="2" spans="1:4" ht="18" x14ac:dyDescent="0.25">
      <c r="A2" s="6"/>
    </row>
    <row r="3" spans="1:4" x14ac:dyDescent="0.25">
      <c r="B3" s="3" t="s">
        <v>0</v>
      </c>
      <c r="C3" s="3" t="s">
        <v>1</v>
      </c>
      <c r="D3" s="3" t="s">
        <v>2</v>
      </c>
    </row>
    <row r="4" spans="1:4" x14ac:dyDescent="0.25">
      <c r="A4" s="4" t="s">
        <v>3</v>
      </c>
      <c r="B4" s="1">
        <f>+Questions!B6</f>
        <v>0</v>
      </c>
      <c r="C4" s="1">
        <f>((+Questions!B65/100))*B4+B4</f>
        <v>0</v>
      </c>
      <c r="D4" s="1">
        <f>((+Questions!C65/100))*C4+C4</f>
        <v>0</v>
      </c>
    </row>
    <row r="5" spans="1:4" x14ac:dyDescent="0.25">
      <c r="A5" s="4" t="s">
        <v>139</v>
      </c>
      <c r="B5" s="1">
        <f>+Questions!B11*B4</f>
        <v>0</v>
      </c>
      <c r="C5" s="12" t="str">
        <f>IF(B4=0,"$0",(+B5/B4)*C4)</f>
        <v>$0</v>
      </c>
      <c r="D5" s="12" t="str">
        <f>IF(C4=0,"$0",(+C5/C4)*D4)</f>
        <v>$0</v>
      </c>
    </row>
    <row r="6" spans="1:4" x14ac:dyDescent="0.25">
      <c r="A6" s="4" t="s">
        <v>4</v>
      </c>
      <c r="B6" s="1">
        <f>+B4+B5</f>
        <v>0</v>
      </c>
      <c r="C6" s="1">
        <f t="shared" ref="C6:D6" si="0">+C4+C5</f>
        <v>0</v>
      </c>
      <c r="D6" s="1">
        <f t="shared" si="0"/>
        <v>0</v>
      </c>
    </row>
    <row r="8" spans="1:4" x14ac:dyDescent="0.25">
      <c r="A8" s="4" t="s">
        <v>5</v>
      </c>
    </row>
    <row r="9" spans="1:4" x14ac:dyDescent="0.25">
      <c r="A9" s="4" t="s">
        <v>125</v>
      </c>
      <c r="B9" s="1">
        <f>+Questions!B13</f>
        <v>0</v>
      </c>
      <c r="C9" s="1">
        <f>((+Questions!$B$69/100)*B9)+B9</f>
        <v>0</v>
      </c>
      <c r="D9" s="1">
        <f>((+Questions!$B$71/100)*C9)+C9</f>
        <v>0</v>
      </c>
    </row>
    <row r="10" spans="1:4" x14ac:dyDescent="0.25">
      <c r="A10" s="4" t="s">
        <v>131</v>
      </c>
      <c r="B10" s="1">
        <f>+B9*0.1195</f>
        <v>0</v>
      </c>
      <c r="C10" s="1">
        <f t="shared" ref="C10:D10" si="1">+C9*0.1195</f>
        <v>0</v>
      </c>
      <c r="D10" s="1">
        <f t="shared" si="1"/>
        <v>0</v>
      </c>
    </row>
    <row r="11" spans="1:4" x14ac:dyDescent="0.25">
      <c r="A11" s="4" t="s">
        <v>6</v>
      </c>
      <c r="B11" s="1">
        <f>+Questions!B16</f>
        <v>0</v>
      </c>
      <c r="C11" s="1">
        <f>((+Questions!$B$69/100)*B11)+B11</f>
        <v>0</v>
      </c>
      <c r="D11" s="1">
        <f>((+Questions!$B$71/100)*C11)+C11</f>
        <v>0</v>
      </c>
    </row>
    <row r="12" spans="1:4" x14ac:dyDescent="0.25">
      <c r="A12" s="4" t="s">
        <v>126</v>
      </c>
      <c r="B12" s="1">
        <f>+Questions!B20</f>
        <v>0</v>
      </c>
      <c r="C12" s="1">
        <f>((+Questions!$B$69/100)*B12)+B12</f>
        <v>0</v>
      </c>
      <c r="D12" s="1">
        <f>((+Questions!$B$71/100)*C12)+C12</f>
        <v>0</v>
      </c>
    </row>
    <row r="13" spans="1:4" x14ac:dyDescent="0.25">
      <c r="A13" s="4" t="s">
        <v>7</v>
      </c>
      <c r="B13" s="1">
        <f>+Questions!B38</f>
        <v>0</v>
      </c>
      <c r="C13" s="1">
        <f>((+Questions!$B$69/100)*B13)+B13</f>
        <v>0</v>
      </c>
      <c r="D13" s="1">
        <f>((+Questions!$B$71/100)*C13)+C13</f>
        <v>0</v>
      </c>
    </row>
    <row r="14" spans="1:4" x14ac:dyDescent="0.25">
      <c r="A14" s="4" t="s">
        <v>8</v>
      </c>
      <c r="B14" s="1">
        <f>+Questions!B35</f>
        <v>0</v>
      </c>
      <c r="C14" s="1">
        <f>((+Questions!$B$69/100)*B14)+B14</f>
        <v>0</v>
      </c>
      <c r="D14" s="1">
        <f>((+Questions!$B$71/100)*C14)+C14</f>
        <v>0</v>
      </c>
    </row>
    <row r="15" spans="1:4" x14ac:dyDescent="0.25">
      <c r="A15" s="4" t="s">
        <v>78</v>
      </c>
      <c r="B15" s="1">
        <f>+Questions!B31</f>
        <v>0</v>
      </c>
      <c r="C15" s="1">
        <f>((+Questions!$B$69/100)*B15)+B15</f>
        <v>0</v>
      </c>
      <c r="D15" s="1">
        <f>((+Questions!$B$71/100)*C15)+C15</f>
        <v>0</v>
      </c>
    </row>
    <row r="16" spans="1:4" x14ac:dyDescent="0.25">
      <c r="A16" s="4" t="s">
        <v>9</v>
      </c>
      <c r="B16" s="1">
        <f>+Questions!B18</f>
        <v>0</v>
      </c>
      <c r="C16" s="1">
        <f>((+Questions!$B$69/100)*B16)+B16</f>
        <v>0</v>
      </c>
      <c r="D16" s="1">
        <f>((+Questions!$B$71/100)*C16)+C16</f>
        <v>0</v>
      </c>
    </row>
    <row r="17" spans="1:4" x14ac:dyDescent="0.25">
      <c r="A17" s="4" t="s">
        <v>10</v>
      </c>
      <c r="B17" s="1">
        <f>+Questions!B28</f>
        <v>0</v>
      </c>
      <c r="C17" s="1">
        <f>((+Questions!$B$69/100)*B17)+B17</f>
        <v>0</v>
      </c>
      <c r="D17" s="1">
        <f>((+Questions!$B$71/100)*C17)+C17</f>
        <v>0</v>
      </c>
    </row>
    <row r="18" spans="1:4" x14ac:dyDescent="0.25">
      <c r="A18" s="4" t="s">
        <v>11</v>
      </c>
      <c r="B18" s="1">
        <f>+Questions!B26</f>
        <v>0</v>
      </c>
      <c r="C18" s="1">
        <f>((+Questions!$B$69/100)*B18)+B18</f>
        <v>0</v>
      </c>
      <c r="D18" s="1">
        <f>((+Questions!$B$71/100)*C18)+C18</f>
        <v>0</v>
      </c>
    </row>
    <row r="19" spans="1:4" x14ac:dyDescent="0.25">
      <c r="A19" s="4" t="s">
        <v>12</v>
      </c>
      <c r="B19" s="1">
        <f>+Questions!B33</f>
        <v>0</v>
      </c>
      <c r="C19" s="1">
        <f>((+Questions!$B$69/100)*B19)+B19</f>
        <v>0</v>
      </c>
      <c r="D19" s="1">
        <f>((+Questions!$B$71/100)*C19)+C19</f>
        <v>0</v>
      </c>
    </row>
    <row r="20" spans="1:4" x14ac:dyDescent="0.25">
      <c r="A20" s="4" t="s">
        <v>13</v>
      </c>
      <c r="B20" s="1">
        <f>+Questions!B41</f>
        <v>0</v>
      </c>
      <c r="C20" s="1">
        <f>((+Questions!$B$69/100)*B20)+B20</f>
        <v>0</v>
      </c>
      <c r="D20" s="1">
        <f>((+Questions!$B$71/100)*C20)+C20</f>
        <v>0</v>
      </c>
    </row>
    <row r="21" spans="1:4" x14ac:dyDescent="0.25">
      <c r="A21" s="4" t="s">
        <v>14</v>
      </c>
      <c r="B21" s="1">
        <f>+Questions!B49</f>
        <v>0</v>
      </c>
      <c r="C21" s="1">
        <f>((+Questions!$B$69/100)*B21)+B21</f>
        <v>0</v>
      </c>
      <c r="D21" s="1">
        <f>((+Questions!$B$71/100)*C21)+C21</f>
        <v>0</v>
      </c>
    </row>
    <row r="22" spans="1:4" x14ac:dyDescent="0.25">
      <c r="A22" s="4" t="s">
        <v>15</v>
      </c>
      <c r="B22" s="1">
        <f>+Questions!B52</f>
        <v>0</v>
      </c>
      <c r="C22" s="1">
        <f>((+Questions!$B$69/100)*B22)+B22</f>
        <v>0</v>
      </c>
      <c r="D22" s="1">
        <f>((+Questions!$B$71/100)*C22)+C22</f>
        <v>0</v>
      </c>
    </row>
    <row r="23" spans="1:4" x14ac:dyDescent="0.25">
      <c r="A23" s="4" t="s">
        <v>16</v>
      </c>
      <c r="B23" s="1">
        <f>SUM(B9:B22)</f>
        <v>0</v>
      </c>
      <c r="C23" s="1">
        <f>SUM(C9:C22)</f>
        <v>0</v>
      </c>
      <c r="D23" s="1">
        <f>SUM(D9:D22)</f>
        <v>0</v>
      </c>
    </row>
    <row r="25" spans="1:4" x14ac:dyDescent="0.25">
      <c r="A25" s="4" t="s">
        <v>17</v>
      </c>
      <c r="B25" s="1">
        <f>+B6-B23</f>
        <v>0</v>
      </c>
      <c r="C25" s="1">
        <f>+C6-C23</f>
        <v>0</v>
      </c>
      <c r="D25" s="1">
        <f>+D6-D23</f>
        <v>0</v>
      </c>
    </row>
    <row r="26" spans="1:4" x14ac:dyDescent="0.25">
      <c r="A26" s="4" t="s">
        <v>132</v>
      </c>
      <c r="B26" s="1">
        <f>+B25*0.45</f>
        <v>0</v>
      </c>
      <c r="C26" s="1">
        <f t="shared" ref="C26:D26" si="2">+C25*0.45</f>
        <v>0</v>
      </c>
      <c r="D26" s="1">
        <f t="shared" si="2"/>
        <v>0</v>
      </c>
    </row>
    <row r="27" spans="1:4" x14ac:dyDescent="0.25">
      <c r="A27" s="4" t="s">
        <v>18</v>
      </c>
      <c r="B27" s="1">
        <f>+B25-B26</f>
        <v>0</v>
      </c>
      <c r="C27" s="1">
        <f t="shared" ref="C27:D27" si="3">+C25-C26</f>
        <v>0</v>
      </c>
      <c r="D27" s="1">
        <f t="shared" si="3"/>
        <v>0</v>
      </c>
    </row>
    <row r="29" spans="1:4" x14ac:dyDescent="0.25">
      <c r="A29" s="4" t="s">
        <v>19</v>
      </c>
      <c r="B29" s="1">
        <f>-Questions!B56</f>
        <v>0</v>
      </c>
      <c r="C29" s="1">
        <v>0</v>
      </c>
      <c r="D29" s="1">
        <v>0</v>
      </c>
    </row>
    <row r="30" spans="1:4" x14ac:dyDescent="0.25">
      <c r="A30" s="4" t="s">
        <v>127</v>
      </c>
      <c r="B30" s="1">
        <f>+B27-B29</f>
        <v>0</v>
      </c>
      <c r="C30" s="1">
        <f t="shared" ref="C30:D30" si="4">+C27-C29</f>
        <v>0</v>
      </c>
      <c r="D30" s="1">
        <f t="shared" si="4"/>
        <v>0</v>
      </c>
    </row>
    <row r="32" spans="1:4" x14ac:dyDescent="0.25">
      <c r="A32" s="4" t="s">
        <v>138</v>
      </c>
    </row>
    <row r="33" spans="1:1" x14ac:dyDescent="0.25">
      <c r="A33" s="4" t="s">
        <v>137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abSelected="1" workbookViewId="0">
      <selection activeCell="A28" sqref="A28"/>
    </sheetView>
  </sheetViews>
  <sheetFormatPr defaultRowHeight="15" x14ac:dyDescent="0.25"/>
  <cols>
    <col min="1" max="1" width="43.28515625" style="4" customWidth="1"/>
    <col min="2" max="2" width="21.85546875" customWidth="1"/>
    <col min="3" max="3" width="19" customWidth="1"/>
  </cols>
  <sheetData>
    <row r="1" spans="1:3" ht="18" x14ac:dyDescent="0.25">
      <c r="A1" s="6" t="s">
        <v>100</v>
      </c>
      <c r="B1" s="7" t="s">
        <v>91</v>
      </c>
      <c r="C1" s="7" t="s">
        <v>92</v>
      </c>
    </row>
    <row r="2" spans="1:3" ht="15.75" x14ac:dyDescent="0.25">
      <c r="A2" s="5"/>
      <c r="B2" s="5"/>
      <c r="C2" s="5"/>
    </row>
    <row r="3" spans="1:3" ht="18" x14ac:dyDescent="0.25">
      <c r="A3" s="6" t="s">
        <v>99</v>
      </c>
    </row>
    <row r="4" spans="1:3" ht="15.75" x14ac:dyDescent="0.25">
      <c r="A4" s="5"/>
    </row>
    <row r="5" spans="1:3" x14ac:dyDescent="0.25">
      <c r="A5" s="4" t="s">
        <v>20</v>
      </c>
    </row>
    <row r="6" spans="1:3" x14ac:dyDescent="0.25">
      <c r="A6" s="4" t="s">
        <v>21</v>
      </c>
      <c r="B6" s="1">
        <f>+Questions!B54</f>
        <v>0</v>
      </c>
      <c r="C6" s="1">
        <f>+cashflow!B34</f>
        <v>0</v>
      </c>
    </row>
    <row r="7" spans="1:3" x14ac:dyDescent="0.25">
      <c r="A7" s="4" t="s">
        <v>22</v>
      </c>
      <c r="B7" s="1">
        <f>+Questions!B63</f>
        <v>0</v>
      </c>
      <c r="C7" s="1">
        <v>0</v>
      </c>
    </row>
    <row r="8" spans="1:3" x14ac:dyDescent="0.25">
      <c r="A8" s="4" t="s">
        <v>23</v>
      </c>
      <c r="B8" s="1">
        <f>+Questions!B9</f>
        <v>0</v>
      </c>
      <c r="C8" s="1">
        <f>+B8-profitloss!B5</f>
        <v>0</v>
      </c>
    </row>
    <row r="9" spans="1:3" x14ac:dyDescent="0.25">
      <c r="A9" s="4" t="s">
        <v>24</v>
      </c>
      <c r="B9" s="1">
        <f>+Questions!B26</f>
        <v>0</v>
      </c>
      <c r="C9" s="1">
        <f>+B9</f>
        <v>0</v>
      </c>
    </row>
    <row r="10" spans="1:3" x14ac:dyDescent="0.25">
      <c r="A10" s="4" t="s">
        <v>25</v>
      </c>
      <c r="B10" s="1">
        <v>0</v>
      </c>
      <c r="C10" s="1">
        <v>0</v>
      </c>
    </row>
    <row r="11" spans="1:3" x14ac:dyDescent="0.25">
      <c r="A11" s="4" t="s">
        <v>26</v>
      </c>
      <c r="B11" s="1">
        <f>SUM(B6:B10)</f>
        <v>0</v>
      </c>
      <c r="C11" s="1">
        <f>SUM(C6:C10)</f>
        <v>0</v>
      </c>
    </row>
    <row r="13" spans="1:3" x14ac:dyDescent="0.25">
      <c r="A13" s="4" t="s">
        <v>27</v>
      </c>
    </row>
    <row r="14" spans="1:3" x14ac:dyDescent="0.25">
      <c r="A14" s="4" t="s">
        <v>28</v>
      </c>
      <c r="B14" s="1">
        <f>+Questions!B45</f>
        <v>0</v>
      </c>
      <c r="C14" s="1">
        <f>+Questions!B47+B14</f>
        <v>0</v>
      </c>
    </row>
    <row r="15" spans="1:3" x14ac:dyDescent="0.25">
      <c r="A15" s="4" t="s">
        <v>96</v>
      </c>
      <c r="B15" s="1">
        <v>0</v>
      </c>
      <c r="C15" s="1">
        <f>-Questions!B49</f>
        <v>0</v>
      </c>
    </row>
    <row r="16" spans="1:3" x14ac:dyDescent="0.25">
      <c r="A16" s="4" t="s">
        <v>29</v>
      </c>
      <c r="B16" s="1">
        <v>0</v>
      </c>
      <c r="C16" s="1">
        <v>0</v>
      </c>
    </row>
    <row r="17" spans="1:3" x14ac:dyDescent="0.25">
      <c r="A17" s="4" t="s">
        <v>97</v>
      </c>
      <c r="B17" s="1">
        <f>SUM(B14:B16)</f>
        <v>0</v>
      </c>
      <c r="C17" s="1">
        <f>SUM(C14:C16)</f>
        <v>0</v>
      </c>
    </row>
    <row r="19" spans="1:3" x14ac:dyDescent="0.25">
      <c r="A19" s="4" t="s">
        <v>30</v>
      </c>
    </row>
    <row r="20" spans="1:3" x14ac:dyDescent="0.25">
      <c r="A20" s="4" t="s">
        <v>31</v>
      </c>
      <c r="B20" s="1">
        <v>0</v>
      </c>
      <c r="C20" s="1">
        <v>0</v>
      </c>
    </row>
    <row r="21" spans="1:3" x14ac:dyDescent="0.25">
      <c r="A21" s="4" t="s">
        <v>32</v>
      </c>
      <c r="B21" s="1">
        <f>+B20</f>
        <v>0</v>
      </c>
      <c r="C21" s="1">
        <f>+C20</f>
        <v>0</v>
      </c>
    </row>
    <row r="22" spans="1:3" ht="18" x14ac:dyDescent="0.25">
      <c r="A22" s="6" t="s">
        <v>33</v>
      </c>
      <c r="B22" s="1">
        <f>+B11+B17+B21</f>
        <v>0</v>
      </c>
      <c r="C22" s="1">
        <f>+C11+C17+C21</f>
        <v>0</v>
      </c>
    </row>
    <row r="24" spans="1:3" ht="18" x14ac:dyDescent="0.25">
      <c r="A24" s="6" t="s">
        <v>98</v>
      </c>
    </row>
    <row r="26" spans="1:3" x14ac:dyDescent="0.25">
      <c r="A26" s="4" t="s">
        <v>34</v>
      </c>
    </row>
    <row r="27" spans="1:3" x14ac:dyDescent="0.25">
      <c r="A27" s="4" t="s">
        <v>35</v>
      </c>
      <c r="B27" s="1">
        <f>+Questions!B58</f>
        <v>0</v>
      </c>
      <c r="C27" s="1">
        <v>0</v>
      </c>
    </row>
    <row r="28" spans="1:3" x14ac:dyDescent="0.25">
      <c r="A28" s="4" t="s">
        <v>36</v>
      </c>
      <c r="B28" s="1">
        <v>0</v>
      </c>
      <c r="C28" s="1">
        <v>0</v>
      </c>
    </row>
    <row r="29" spans="1:3" x14ac:dyDescent="0.25">
      <c r="A29" s="4" t="s">
        <v>37</v>
      </c>
      <c r="B29" s="1">
        <v>0</v>
      </c>
      <c r="C29" s="1">
        <v>0</v>
      </c>
    </row>
    <row r="30" spans="1:3" x14ac:dyDescent="0.25">
      <c r="A30" s="4" t="s">
        <v>38</v>
      </c>
      <c r="B30" s="1">
        <f>SUM(B27:B29)</f>
        <v>0</v>
      </c>
      <c r="C30" s="1">
        <f>SUM(C27:C29)</f>
        <v>0</v>
      </c>
    </row>
    <row r="32" spans="1:3" x14ac:dyDescent="0.25">
      <c r="A32" s="4" t="s">
        <v>39</v>
      </c>
    </row>
    <row r="33" spans="1:3" x14ac:dyDescent="0.25">
      <c r="A33" s="4" t="s">
        <v>40</v>
      </c>
      <c r="B33" s="1">
        <f>+Questions!B40</f>
        <v>0</v>
      </c>
      <c r="C33" s="1">
        <f>+B33-Questions!B42</f>
        <v>0</v>
      </c>
    </row>
    <row r="34" spans="1:3" x14ac:dyDescent="0.25">
      <c r="A34" s="4" t="s">
        <v>41</v>
      </c>
      <c r="B34" s="1">
        <v>0</v>
      </c>
      <c r="C34" s="1">
        <v>0</v>
      </c>
    </row>
    <row r="35" spans="1:3" x14ac:dyDescent="0.25">
      <c r="A35" s="4" t="s">
        <v>42</v>
      </c>
      <c r="B35" s="1">
        <f>+B33+B34</f>
        <v>0</v>
      </c>
      <c r="C35" s="1">
        <f>+C33+C34</f>
        <v>0</v>
      </c>
    </row>
    <row r="37" spans="1:3" ht="18" x14ac:dyDescent="0.25">
      <c r="A37" s="6" t="s">
        <v>43</v>
      </c>
      <c r="B37" s="1">
        <f>+B30+B35</f>
        <v>0</v>
      </c>
      <c r="C37" s="1">
        <f>+C30+C35</f>
        <v>0</v>
      </c>
    </row>
    <row r="39" spans="1:3" ht="18" x14ac:dyDescent="0.25">
      <c r="A39" s="6" t="s">
        <v>95</v>
      </c>
    </row>
    <row r="40" spans="1:3" x14ac:dyDescent="0.25">
      <c r="A40" s="4" t="s">
        <v>94</v>
      </c>
      <c r="B40" s="1">
        <f>+Questions!B4</f>
        <v>0</v>
      </c>
      <c r="C40" s="1">
        <f>+B40</f>
        <v>0</v>
      </c>
    </row>
    <row r="41" spans="1:3" x14ac:dyDescent="0.25">
      <c r="A41" s="4" t="s">
        <v>44</v>
      </c>
      <c r="B41" s="1">
        <v>0</v>
      </c>
      <c r="C41" s="1">
        <f>+profitloss!B30</f>
        <v>0</v>
      </c>
    </row>
    <row r="42" spans="1:3" x14ac:dyDescent="0.25">
      <c r="A42" s="4" t="s">
        <v>45</v>
      </c>
      <c r="B42" s="1">
        <f>+B40+B41</f>
        <v>0</v>
      </c>
      <c r="C42" s="1">
        <f>+C40+C41</f>
        <v>0</v>
      </c>
    </row>
    <row r="43" spans="1:3" ht="18" x14ac:dyDescent="0.25">
      <c r="A43" s="6" t="s">
        <v>46</v>
      </c>
      <c r="B43" s="1">
        <f>+B42+B37</f>
        <v>0</v>
      </c>
      <c r="C43" s="1">
        <f>+C42+C37</f>
        <v>0</v>
      </c>
    </row>
    <row r="46" spans="1:3" ht="16.5" x14ac:dyDescent="0.35">
      <c r="A46" s="18" t="s">
        <v>108</v>
      </c>
      <c r="B46" s="9">
        <f>+B22-B43</f>
        <v>0</v>
      </c>
      <c r="C46" s="9">
        <f>+C22-C43</f>
        <v>0</v>
      </c>
    </row>
    <row r="47" spans="1:3" x14ac:dyDescent="0.25">
      <c r="A47" s="18"/>
      <c r="B47" s="8" t="str">
        <f>IF(B46=0,"Balanced!", "Warning: Not Balanced")</f>
        <v>Balanced!</v>
      </c>
      <c r="C47" s="8" t="str">
        <f>IF(C46=0,"Balanced!", "Warning: Not Balanced")</f>
        <v>Balanced!</v>
      </c>
    </row>
  </sheetData>
  <mergeCells count="1">
    <mergeCell ref="A46:A47"/>
  </mergeCells>
  <conditionalFormatting sqref="C46">
    <cfRule type="expression" dxfId="3" priority="1" stopIfTrue="1">
      <formula>ISERROR(C46)</formula>
    </cfRule>
  </conditionalFormatting>
  <conditionalFormatting sqref="B46">
    <cfRule type="expression" dxfId="2" priority="5" stopIfTrue="1">
      <formula>ISERROR(B46)</formula>
    </cfRule>
  </conditionalFormatting>
  <conditionalFormatting sqref="B47">
    <cfRule type="containsText" dxfId="1" priority="4" operator="containsText" text="Warning:">
      <formula>NOT(ISERROR(SEARCH("Warning:",B47)))</formula>
    </cfRule>
  </conditionalFormatting>
  <conditionalFormatting sqref="C47">
    <cfRule type="containsText" dxfId="0" priority="2" operator="containsText" text="Warning:">
      <formula>NOT(ISERROR(SEARCH("Warning:",C47)))</formula>
    </cfRule>
  </conditionalFormatting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A23" sqref="A23"/>
    </sheetView>
  </sheetViews>
  <sheetFormatPr defaultRowHeight="15" x14ac:dyDescent="0.25"/>
  <cols>
    <col min="1" max="1" width="47.140625" style="4" bestFit="1" customWidth="1"/>
  </cols>
  <sheetData>
    <row r="1" spans="1:2" ht="18" x14ac:dyDescent="0.25">
      <c r="A1" s="6" t="s">
        <v>102</v>
      </c>
    </row>
    <row r="2" spans="1:2" x14ac:dyDescent="0.25">
      <c r="B2" s="3" t="s">
        <v>0</v>
      </c>
    </row>
    <row r="3" spans="1:2" x14ac:dyDescent="0.25">
      <c r="A3" s="4" t="s">
        <v>47</v>
      </c>
      <c r="B3" s="1">
        <f>+balance_sheet!B6</f>
        <v>0</v>
      </c>
    </row>
    <row r="4" spans="1:2" x14ac:dyDescent="0.25">
      <c r="A4" s="4" t="s">
        <v>48</v>
      </c>
    </row>
    <row r="5" spans="1:2" x14ac:dyDescent="0.25">
      <c r="A5" s="4" t="s">
        <v>49</v>
      </c>
      <c r="B5" s="1">
        <f>+profitloss!B4*((100-Questions!B61)/100)</f>
        <v>0</v>
      </c>
    </row>
    <row r="6" spans="1:2" x14ac:dyDescent="0.25">
      <c r="A6" s="4" t="s">
        <v>109</v>
      </c>
      <c r="B6" s="1">
        <f>+profitloss!B4-B5</f>
        <v>0</v>
      </c>
    </row>
    <row r="7" spans="1:2" x14ac:dyDescent="0.25">
      <c r="A7" s="4" t="s">
        <v>50</v>
      </c>
      <c r="B7" s="1">
        <v>0</v>
      </c>
    </row>
    <row r="8" spans="1:2" x14ac:dyDescent="0.25">
      <c r="A8" s="4" t="s">
        <v>51</v>
      </c>
      <c r="B8" s="1">
        <f>SUM(B5:B7)</f>
        <v>0</v>
      </c>
    </row>
    <row r="9" spans="1:2" x14ac:dyDescent="0.25">
      <c r="A9" s="4" t="s">
        <v>124</v>
      </c>
      <c r="B9" s="1">
        <f>+B3+B8</f>
        <v>0</v>
      </c>
    </row>
    <row r="10" spans="1:2" x14ac:dyDescent="0.25">
      <c r="B10" s="1"/>
    </row>
    <row r="11" spans="1:2" x14ac:dyDescent="0.25">
      <c r="A11" s="4" t="s">
        <v>52</v>
      </c>
    </row>
    <row r="12" spans="1:2" x14ac:dyDescent="0.25">
      <c r="A12" s="4" t="s">
        <v>53</v>
      </c>
      <c r="B12" s="1">
        <f>+profitloss!B5</f>
        <v>0</v>
      </c>
    </row>
    <row r="13" spans="1:2" x14ac:dyDescent="0.25">
      <c r="A13" s="4" t="s">
        <v>65</v>
      </c>
      <c r="B13" s="1">
        <f>+profitloss!B9</f>
        <v>0</v>
      </c>
    </row>
    <row r="14" spans="1:2" x14ac:dyDescent="0.25">
      <c r="A14" s="4" t="s">
        <v>6</v>
      </c>
      <c r="B14" s="1">
        <f>+profitloss!B11</f>
        <v>0</v>
      </c>
    </row>
    <row r="15" spans="1:2" x14ac:dyDescent="0.25">
      <c r="A15" s="4" t="s">
        <v>54</v>
      </c>
      <c r="B15" s="1">
        <f>+profitloss!B12</f>
        <v>0</v>
      </c>
    </row>
    <row r="16" spans="1:2" x14ac:dyDescent="0.25">
      <c r="A16" s="4" t="s">
        <v>7</v>
      </c>
      <c r="B16" s="1">
        <f>+profitloss!B13</f>
        <v>0</v>
      </c>
    </row>
    <row r="17" spans="1:2" x14ac:dyDescent="0.25">
      <c r="A17" s="4" t="s">
        <v>8</v>
      </c>
      <c r="B17" s="1">
        <f>+profitloss!B14</f>
        <v>0</v>
      </c>
    </row>
    <row r="18" spans="1:2" x14ac:dyDescent="0.25">
      <c r="A18" s="4" t="s">
        <v>78</v>
      </c>
      <c r="B18" s="1">
        <f>+profitloss!B15</f>
        <v>0</v>
      </c>
    </row>
    <row r="19" spans="1:2" x14ac:dyDescent="0.25">
      <c r="A19" s="4" t="s">
        <v>9</v>
      </c>
      <c r="B19" s="1">
        <f>+profitloss!B16</f>
        <v>0</v>
      </c>
    </row>
    <row r="20" spans="1:2" x14ac:dyDescent="0.25">
      <c r="A20" s="4" t="s">
        <v>10</v>
      </c>
      <c r="B20" s="1">
        <f>+profitloss!B17</f>
        <v>0</v>
      </c>
    </row>
    <row r="21" spans="1:2" x14ac:dyDescent="0.25">
      <c r="A21" s="4" t="s">
        <v>11</v>
      </c>
      <c r="B21" s="1">
        <f>+profitloss!B18</f>
        <v>0</v>
      </c>
    </row>
    <row r="22" spans="1:2" x14ac:dyDescent="0.25">
      <c r="A22" s="4" t="s">
        <v>12</v>
      </c>
      <c r="B22" s="1">
        <f>+profitloss!B19</f>
        <v>0</v>
      </c>
    </row>
    <row r="23" spans="1:2" x14ac:dyDescent="0.25">
      <c r="A23" s="4" t="s">
        <v>106</v>
      </c>
      <c r="B23" s="1">
        <f>+profitloss!B26+profitloss!B10</f>
        <v>0</v>
      </c>
    </row>
    <row r="24" spans="1:2" x14ac:dyDescent="0.25">
      <c r="A24" s="4" t="s">
        <v>13</v>
      </c>
      <c r="B24" s="1">
        <f>+profitloss!B20</f>
        <v>0</v>
      </c>
    </row>
    <row r="25" spans="1:2" x14ac:dyDescent="0.25">
      <c r="A25" s="4" t="s">
        <v>15</v>
      </c>
      <c r="B25" s="1">
        <f>+profitloss!B22</f>
        <v>0</v>
      </c>
    </row>
    <row r="26" spans="1:2" x14ac:dyDescent="0.25">
      <c r="A26" s="4" t="s">
        <v>55</v>
      </c>
      <c r="B26" s="1">
        <f>SUM(B12:B25)</f>
        <v>0</v>
      </c>
    </row>
    <row r="27" spans="1:2" x14ac:dyDescent="0.25">
      <c r="A27" s="4" t="s">
        <v>56</v>
      </c>
      <c r="B27" s="1">
        <f>+Questions!B42</f>
        <v>0</v>
      </c>
    </row>
    <row r="28" spans="1:2" x14ac:dyDescent="0.25">
      <c r="A28" s="4" t="s">
        <v>128</v>
      </c>
      <c r="B28" s="1">
        <f>+Questions!B47</f>
        <v>0</v>
      </c>
    </row>
    <row r="29" spans="1:2" x14ac:dyDescent="0.25">
      <c r="A29" s="4" t="s">
        <v>57</v>
      </c>
      <c r="B29" s="1">
        <v>0</v>
      </c>
    </row>
    <row r="30" spans="1:2" x14ac:dyDescent="0.25">
      <c r="A30" s="4" t="s">
        <v>129</v>
      </c>
      <c r="B30" s="1">
        <v>0</v>
      </c>
    </row>
    <row r="31" spans="1:2" x14ac:dyDescent="0.25">
      <c r="A31" s="4" t="s">
        <v>107</v>
      </c>
      <c r="B31" s="1">
        <f>+profitloss!B29</f>
        <v>0</v>
      </c>
    </row>
    <row r="32" spans="1:2" x14ac:dyDescent="0.25">
      <c r="A32" s="4" t="s">
        <v>58</v>
      </c>
      <c r="B32" s="1">
        <f>SUM(B26:B31)</f>
        <v>0</v>
      </c>
    </row>
    <row r="33" spans="1:2" x14ac:dyDescent="0.25">
      <c r="B33" s="1"/>
    </row>
    <row r="34" spans="1:2" x14ac:dyDescent="0.25">
      <c r="A34" s="4" t="s">
        <v>59</v>
      </c>
      <c r="B34" s="1">
        <f>+B9-B32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B15" sqref="B15:B20"/>
    </sheetView>
  </sheetViews>
  <sheetFormatPr defaultRowHeight="15" x14ac:dyDescent="0.25"/>
  <cols>
    <col min="1" max="1" width="31.85546875" style="4" customWidth="1"/>
    <col min="2" max="2" width="20" customWidth="1"/>
    <col min="3" max="3" width="17.140625" customWidth="1"/>
  </cols>
  <sheetData>
    <row r="1" spans="1:3" x14ac:dyDescent="0.25">
      <c r="A1" s="4" t="s">
        <v>103</v>
      </c>
    </row>
    <row r="3" spans="1:3" x14ac:dyDescent="0.25">
      <c r="A3" s="4" t="s">
        <v>60</v>
      </c>
      <c r="B3" s="4" t="s">
        <v>61</v>
      </c>
      <c r="C3" s="4" t="s">
        <v>62</v>
      </c>
    </row>
    <row r="5" spans="1:3" x14ac:dyDescent="0.25">
      <c r="A5" s="4" t="s">
        <v>63</v>
      </c>
      <c r="B5" s="1">
        <v>0</v>
      </c>
    </row>
    <row r="6" spans="1:3" x14ac:dyDescent="0.25">
      <c r="A6" s="4" t="s">
        <v>23</v>
      </c>
      <c r="B6" s="1">
        <v>0</v>
      </c>
    </row>
    <row r="7" spans="1:3" x14ac:dyDescent="0.25">
      <c r="A7" s="4" t="s">
        <v>64</v>
      </c>
    </row>
    <row r="8" spans="1:3" x14ac:dyDescent="0.25">
      <c r="A8" s="4" t="s">
        <v>65</v>
      </c>
      <c r="B8" s="1">
        <v>0</v>
      </c>
      <c r="C8" s="2">
        <v>0</v>
      </c>
    </row>
    <row r="9" spans="1:3" x14ac:dyDescent="0.25">
      <c r="A9" s="4" t="s">
        <v>54</v>
      </c>
      <c r="B9" s="1">
        <v>0</v>
      </c>
      <c r="C9" s="2">
        <v>0</v>
      </c>
    </row>
    <row r="10" spans="1:3" x14ac:dyDescent="0.25">
      <c r="A10" s="4" t="s">
        <v>7</v>
      </c>
      <c r="B10" s="1">
        <v>0</v>
      </c>
    </row>
    <row r="11" spans="1:3" x14ac:dyDescent="0.25">
      <c r="A11" s="4" t="s">
        <v>8</v>
      </c>
      <c r="B11" s="1">
        <v>0</v>
      </c>
    </row>
    <row r="12" spans="1:3" x14ac:dyDescent="0.25">
      <c r="A12" s="4" t="s">
        <v>78</v>
      </c>
      <c r="B12" s="1">
        <v>0</v>
      </c>
    </row>
    <row r="13" spans="1:3" x14ac:dyDescent="0.25">
      <c r="A13" s="4" t="s">
        <v>9</v>
      </c>
      <c r="B13" s="1">
        <v>0</v>
      </c>
    </row>
    <row r="14" spans="1:3" x14ac:dyDescent="0.25">
      <c r="A14" s="4" t="s">
        <v>10</v>
      </c>
      <c r="B14" s="1">
        <v>0</v>
      </c>
    </row>
    <row r="15" spans="1:3" x14ac:dyDescent="0.25">
      <c r="A15" s="4" t="s">
        <v>11</v>
      </c>
      <c r="B15" s="1">
        <v>0</v>
      </c>
    </row>
    <row r="16" spans="1:3" x14ac:dyDescent="0.25">
      <c r="A16" s="4" t="s">
        <v>12</v>
      </c>
      <c r="B16" s="1">
        <v>0</v>
      </c>
    </row>
    <row r="17" spans="1:3" x14ac:dyDescent="0.25">
      <c r="A17" s="4" t="s">
        <v>66</v>
      </c>
      <c r="B17" s="1">
        <v>0</v>
      </c>
    </row>
    <row r="18" spans="1:3" x14ac:dyDescent="0.25">
      <c r="A18" s="4" t="s">
        <v>13</v>
      </c>
      <c r="B18" s="1">
        <v>0</v>
      </c>
    </row>
    <row r="19" spans="1:3" x14ac:dyDescent="0.25">
      <c r="A19" s="4" t="s">
        <v>14</v>
      </c>
      <c r="B19" s="1">
        <v>0</v>
      </c>
    </row>
    <row r="20" spans="1:3" x14ac:dyDescent="0.25">
      <c r="A20" s="4" t="s">
        <v>67</v>
      </c>
      <c r="B20" s="1">
        <v>0</v>
      </c>
    </row>
    <row r="21" spans="1:3" x14ac:dyDescent="0.25">
      <c r="A21" s="4" t="s">
        <v>68</v>
      </c>
      <c r="B21" s="1">
        <v>0</v>
      </c>
      <c r="C21" s="2">
        <v>0</v>
      </c>
    </row>
    <row r="22" spans="1:3" x14ac:dyDescent="0.25">
      <c r="A22" s="4" t="s">
        <v>69</v>
      </c>
      <c r="B22" s="1">
        <v>0</v>
      </c>
      <c r="C22" s="2">
        <v>0</v>
      </c>
    </row>
    <row r="23" spans="1:3" x14ac:dyDescent="0.25">
      <c r="A23" s="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Questions</vt:lpstr>
      <vt:lpstr>profitloss</vt:lpstr>
      <vt:lpstr>balance_sheet</vt:lpstr>
      <vt:lpstr>cashflow</vt:lpstr>
      <vt:lpstr>break_even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W</dc:creator>
  <cp:lastModifiedBy>Michelle Daly</cp:lastModifiedBy>
  <cp:lastPrinted>2014-10-18T19:24:29Z</cp:lastPrinted>
  <dcterms:created xsi:type="dcterms:W3CDTF">2014-10-18T14:55:34Z</dcterms:created>
  <dcterms:modified xsi:type="dcterms:W3CDTF">2015-06-08T19:18:52Z</dcterms:modified>
</cp:coreProperties>
</file>